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activeTab="1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 s="1"/>
  <c r="H10" i="1"/>
  <c r="E10" i="1"/>
  <c r="E8" i="1" s="1"/>
  <c r="B10" i="1"/>
  <c r="B13" i="1" s="1"/>
  <c r="H9" i="1"/>
  <c r="E9" i="1"/>
  <c r="B9" i="1"/>
  <c r="H8" i="1"/>
  <c r="B8" i="1"/>
  <c r="H7" i="1"/>
  <c r="B7" i="1"/>
  <c r="E13" i="1" l="1"/>
  <c r="E15" i="1" s="1"/>
  <c r="H15" i="1"/>
  <c r="H16" i="1" s="1"/>
  <c r="B14" i="1"/>
  <c r="B17" i="1" s="1"/>
  <c r="B16" i="1"/>
  <c r="B15" i="1"/>
  <c r="E14" i="1" l="1"/>
  <c r="E17" i="1" s="1"/>
  <c r="E16" i="1"/>
  <c r="H17" i="1"/>
</calcChain>
</file>

<file path=xl/comments1.xml><?xml version="1.0" encoding="utf-8"?>
<comments xmlns="http://schemas.openxmlformats.org/spreadsheetml/2006/main">
  <authors>
    <author>thom4921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Can only be R or E</t>
        </r>
      </text>
    </comment>
  </commentList>
</comments>
</file>

<file path=xl/sharedStrings.xml><?xml version="1.0" encoding="utf-8"?>
<sst xmlns="http://schemas.openxmlformats.org/spreadsheetml/2006/main" count="46" uniqueCount="21">
  <si>
    <t>INPUTS</t>
  </si>
  <si>
    <t>D Large</t>
  </si>
  <si>
    <t>Diameter 1</t>
  </si>
  <si>
    <t>D Small</t>
  </si>
  <si>
    <t>Height</t>
  </si>
  <si>
    <t>d small</t>
  </si>
  <si>
    <t>Half Angle</t>
  </si>
  <si>
    <t>Reduce/Enlarge</t>
  </si>
  <si>
    <t>E</t>
  </si>
  <si>
    <t>CALCULATIONS</t>
  </si>
  <si>
    <t>S Large</t>
  </si>
  <si>
    <t>s Small</t>
  </si>
  <si>
    <t>Slant Height</t>
  </si>
  <si>
    <t>s small</t>
  </si>
  <si>
    <t>D2</t>
  </si>
  <si>
    <t>OUTPUTS</t>
  </si>
  <si>
    <t>Large R</t>
  </si>
  <si>
    <t>Small R</t>
  </si>
  <si>
    <t>Angle</t>
  </si>
  <si>
    <t>Matl Width</t>
  </si>
  <si>
    <t>Matl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</si>
</sst>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2" fillId="4" borderId="0" xfId="0" applyNumberFormat="1" applyFont="1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K17" sqref="K17"/>
    </sheetView>
  </sheetViews>
  <sheetFormatPr defaultRowHeight="15" x14ac:dyDescent="0.25"/>
  <cols>
    <col min="1" max="1" width="11.5703125" customWidth="1"/>
    <col min="3" max="3" width="4" customWidth="1"/>
    <col min="4" max="4" width="12" customWidth="1"/>
    <col min="5" max="5" width="7.42578125" customWidth="1"/>
    <col min="6" max="6" width="4.42578125" customWidth="1"/>
    <col min="7" max="7" width="11.42578125" customWidth="1"/>
  </cols>
  <sheetData>
    <row r="1" spans="1:8" x14ac:dyDescent="0.25">
      <c r="A1" s="12" t="s">
        <v>0</v>
      </c>
      <c r="B1" s="12"/>
      <c r="D1" s="12" t="s">
        <v>0</v>
      </c>
      <c r="E1" s="12"/>
      <c r="G1" s="12" t="s">
        <v>0</v>
      </c>
      <c r="H1" s="12"/>
    </row>
    <row r="2" spans="1:8" x14ac:dyDescent="0.25">
      <c r="A2" s="1" t="s">
        <v>1</v>
      </c>
      <c r="B2" s="2">
        <v>1</v>
      </c>
      <c r="D2" s="1" t="s">
        <v>2</v>
      </c>
      <c r="E2" s="2">
        <v>1</v>
      </c>
      <c r="G2" s="1" t="s">
        <v>1</v>
      </c>
      <c r="H2" s="3">
        <v>3</v>
      </c>
    </row>
    <row r="3" spans="1:8" x14ac:dyDescent="0.25">
      <c r="A3" s="1" t="s">
        <v>3</v>
      </c>
      <c r="B3" s="2">
        <v>0</v>
      </c>
      <c r="D3" s="1" t="s">
        <v>4</v>
      </c>
      <c r="E3" s="2">
        <v>3</v>
      </c>
      <c r="G3" s="1" t="s">
        <v>5</v>
      </c>
      <c r="H3" s="3">
        <v>1</v>
      </c>
    </row>
    <row r="4" spans="1:8" x14ac:dyDescent="0.25">
      <c r="A4" s="1" t="s">
        <v>4</v>
      </c>
      <c r="B4" s="2">
        <v>6</v>
      </c>
      <c r="D4" s="1" t="s">
        <v>6</v>
      </c>
      <c r="E4" s="2">
        <v>30</v>
      </c>
      <c r="G4" s="1" t="s">
        <v>6</v>
      </c>
      <c r="H4" s="3">
        <v>30</v>
      </c>
    </row>
    <row r="5" spans="1:8" x14ac:dyDescent="0.25">
      <c r="D5" s="4" t="s">
        <v>7</v>
      </c>
      <c r="E5" s="2" t="s">
        <v>8</v>
      </c>
      <c r="G5" s="5"/>
      <c r="H5" s="6"/>
    </row>
    <row r="6" spans="1:8" x14ac:dyDescent="0.25">
      <c r="A6" s="13" t="s">
        <v>9</v>
      </c>
      <c r="B6" s="13"/>
      <c r="C6" s="5"/>
      <c r="D6" s="5"/>
      <c r="E6" s="5"/>
      <c r="G6" s="13" t="s">
        <v>9</v>
      </c>
      <c r="H6" s="13"/>
    </row>
    <row r="7" spans="1:8" x14ac:dyDescent="0.25">
      <c r="A7" s="7" t="s">
        <v>10</v>
      </c>
      <c r="B7" s="8">
        <f>PI()*B2</f>
        <v>3.1415926535897931</v>
      </c>
      <c r="C7" s="5"/>
      <c r="D7" s="13" t="s">
        <v>9</v>
      </c>
      <c r="E7" s="13"/>
      <c r="G7" s="7" t="s">
        <v>10</v>
      </c>
      <c r="H7" s="8">
        <f>PI()*H2</f>
        <v>9.4247779607693793</v>
      </c>
    </row>
    <row r="8" spans="1:8" x14ac:dyDescent="0.25">
      <c r="A8" s="7" t="s">
        <v>11</v>
      </c>
      <c r="B8" s="8">
        <f>PI()*B3</f>
        <v>0</v>
      </c>
      <c r="C8" s="5"/>
      <c r="D8" s="7" t="s">
        <v>10</v>
      </c>
      <c r="E8" s="8">
        <f>IF(E5="r",PI()*E2,PI()*E10)</f>
        <v>14.024388838995099</v>
      </c>
      <c r="G8" s="7" t="s">
        <v>11</v>
      </c>
      <c r="H8" s="8">
        <f>PI()*H3</f>
        <v>3.1415926535897931</v>
      </c>
    </row>
    <row r="9" spans="1:8" x14ac:dyDescent="0.25">
      <c r="A9" s="7" t="s">
        <v>12</v>
      </c>
      <c r="B9" s="8">
        <f>SQRT(((B2-B3)/2)^2+B4^2)</f>
        <v>6.0207972893961479</v>
      </c>
      <c r="C9" s="5"/>
      <c r="D9" s="7" t="s">
        <v>13</v>
      </c>
      <c r="E9" s="8">
        <f>IF(E5="R",E10*PI(),PI()*E2)</f>
        <v>3.1415926535897931</v>
      </c>
      <c r="G9" s="7" t="s">
        <v>12</v>
      </c>
      <c r="H9" s="8">
        <f>((H2-H3)/2)/SIN(RADIANS(H4))</f>
        <v>2</v>
      </c>
    </row>
    <row r="10" spans="1:8" x14ac:dyDescent="0.25">
      <c r="A10" s="7" t="s">
        <v>6</v>
      </c>
      <c r="B10" s="8">
        <f>DEGREES(ATAN(((B2-B3)/2)/B4))</f>
        <v>4.7636416907261774</v>
      </c>
      <c r="C10" s="5"/>
      <c r="D10" s="7" t="s">
        <v>14</v>
      </c>
      <c r="E10" s="8">
        <f>IF(E5="R",$E$2-2*(E3*TAN(RADIANS(E4))),(2*E3*TAN(RADIANS(E4)))+E2)</f>
        <v>4.4641016151377544</v>
      </c>
      <c r="G10" s="7" t="s">
        <v>4</v>
      </c>
      <c r="H10" s="8">
        <f>((H2-H3)/2)/TAN(RADIANS(H4))</f>
        <v>1.7320508075688774</v>
      </c>
    </row>
    <row r="11" spans="1:8" x14ac:dyDescent="0.25">
      <c r="C11" s="5"/>
    </row>
    <row r="12" spans="1:8" x14ac:dyDescent="0.25">
      <c r="A12" s="11" t="s">
        <v>15</v>
      </c>
      <c r="B12" s="11"/>
      <c r="D12" s="11" t="s">
        <v>15</v>
      </c>
      <c r="E12" s="11"/>
      <c r="G12" s="11" t="s">
        <v>15</v>
      </c>
      <c r="H12" s="11"/>
    </row>
    <row r="13" spans="1:8" x14ac:dyDescent="0.25">
      <c r="A13" s="9" t="s">
        <v>16</v>
      </c>
      <c r="B13" s="10">
        <f>(B2/2)/SIN(RADIANS($B$10))</f>
        <v>6.0207972893961488</v>
      </c>
      <c r="D13" s="9" t="s">
        <v>16</v>
      </c>
      <c r="E13" s="10">
        <f>IF(E5="R",(E2/2)/SIN(RADIANS(E4)),(E10/2)/SIN(RADIANS(E4)))</f>
        <v>4.4641016151377553</v>
      </c>
      <c r="G13" s="9" t="s">
        <v>16</v>
      </c>
      <c r="H13" s="10">
        <f>(H2/2)/SIN(RADIANS(H4))</f>
        <v>3.0000000000000004</v>
      </c>
    </row>
    <row r="14" spans="1:8" x14ac:dyDescent="0.25">
      <c r="A14" s="9" t="s">
        <v>17</v>
      </c>
      <c r="B14" s="10">
        <f>B13-((B2-B3)/2)/SIN(RADIANS($B$10))</f>
        <v>0</v>
      </c>
      <c r="D14" s="9" t="s">
        <v>17</v>
      </c>
      <c r="E14" s="10">
        <f>IF(E5="R",E13-(E3/COS(RADIANS(E4))),E13-(E3*COS(RADIANS(E4))))</f>
        <v>1.8660254037844393</v>
      </c>
      <c r="G14" s="9" t="s">
        <v>17</v>
      </c>
      <c r="H14" s="10">
        <f>H13-H9</f>
        <v>1.0000000000000004</v>
      </c>
    </row>
    <row r="15" spans="1:8" x14ac:dyDescent="0.25">
      <c r="A15" s="9" t="s">
        <v>18</v>
      </c>
      <c r="B15" s="10">
        <f>DEGREES((B7/B13))</f>
        <v>29.896372747346387</v>
      </c>
      <c r="D15" s="9" t="s">
        <v>18</v>
      </c>
      <c r="E15" s="10">
        <f>DEGREES(E8/E13)</f>
        <v>179.99999999999997</v>
      </c>
      <c r="G15" s="9" t="s">
        <v>18</v>
      </c>
      <c r="H15" s="10">
        <f>DEGREES(H7/H13)</f>
        <v>179.99999999999997</v>
      </c>
    </row>
    <row r="16" spans="1:8" x14ac:dyDescent="0.25">
      <c r="A16" s="9" t="s">
        <v>19</v>
      </c>
      <c r="B16" s="10">
        <f>2*B13*SIN(RADIANS(B15/2))</f>
        <v>3.1060743507112418</v>
      </c>
      <c r="D16" s="9" t="s">
        <v>19</v>
      </c>
      <c r="E16" s="10">
        <f>2*E13*SIN(RADIANS(E15/2))</f>
        <v>8.9282032302755105</v>
      </c>
      <c r="G16" s="9" t="s">
        <v>19</v>
      </c>
      <c r="H16" s="10">
        <f>2*H13*SIN(RADIANS(H15/2))</f>
        <v>6.0000000000000009</v>
      </c>
    </row>
    <row r="17" spans="1:8" x14ac:dyDescent="0.25">
      <c r="A17" s="9" t="s">
        <v>20</v>
      </c>
      <c r="B17" s="10">
        <f>B13-(B14-(B14*(1-COS(RADIANS(B15/2)))))</f>
        <v>6.0207972893961488</v>
      </c>
      <c r="D17" s="9" t="s">
        <v>20</v>
      </c>
      <c r="E17" s="10">
        <f>E13-(E14-(E14*(1-COS(RADIANS(E15/2)))))</f>
        <v>4.4641016151377544</v>
      </c>
      <c r="G17" s="9" t="s">
        <v>20</v>
      </c>
      <c r="H17" s="10">
        <f>H13-(H14-(H14*(1-COS(RADIANS(H15/2)))))</f>
        <v>3</v>
      </c>
    </row>
  </sheetData>
  <mergeCells count="9">
    <mergeCell ref="A12:B12"/>
    <mergeCell ref="D12:E12"/>
    <mergeCell ref="G12:H12"/>
    <mergeCell ref="A1:B1"/>
    <mergeCell ref="D1:E1"/>
    <mergeCell ref="G1:H1"/>
    <mergeCell ref="A6:B6"/>
    <mergeCell ref="G6:H6"/>
    <mergeCell ref="D7:E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4" sqref="N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thom4921</dc:creator>
  <cp:lastModifiedBy>DrTvK</cp:lastModifiedBy>
  <dcterms:created xsi:type="dcterms:W3CDTF">2013-09-17T20:42:57Z</dcterms:created>
  <dcterms:modified xsi:type="dcterms:W3CDTF">2013-09-19T01:57:46Z</dcterms:modified>
</cp:coreProperties>
</file>